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650"/>
  </bookViews>
  <sheets>
    <sheet name="Data" sheetId="1" r:id="rId1"/>
  </sheets>
  <calcPr calcId="162913"/>
</workbook>
</file>

<file path=xl/calcChain.xml><?xml version="1.0" encoding="utf-8"?>
<calcChain xmlns="http://schemas.openxmlformats.org/spreadsheetml/2006/main">
  <c r="Q18" i="1" l="1"/>
  <c r="Q17" i="1" l="1"/>
  <c r="Q16" i="1" l="1"/>
  <c r="Q13" i="1" l="1"/>
  <c r="Q11" i="1" l="1"/>
  <c r="Q10" i="1" l="1"/>
  <c r="Q9" i="1" l="1"/>
  <c r="T18" i="1" l="1"/>
  <c r="T17" i="1"/>
  <c r="T16" i="1"/>
  <c r="Q15" i="1"/>
  <c r="T15" i="1" s="1"/>
  <c r="Q14" i="1"/>
  <c r="T14" i="1" s="1"/>
  <c r="T13" i="1" l="1"/>
  <c r="Q12" i="1"/>
  <c r="T12" i="1" s="1"/>
  <c r="T11" i="1"/>
  <c r="T10" i="1"/>
  <c r="T9" i="1" l="1"/>
  <c r="T19" i="1" l="1"/>
  <c r="R19" i="1"/>
  <c r="Q19" i="1"/>
  <c r="S19" i="1" l="1"/>
</calcChain>
</file>

<file path=xl/sharedStrings.xml><?xml version="1.0" encoding="utf-8"?>
<sst xmlns="http://schemas.openxmlformats.org/spreadsheetml/2006/main" count="64" uniqueCount="60">
  <si>
    <t/>
  </si>
  <si>
    <t>Số TT</t>
  </si>
  <si>
    <t>Họ và tên</t>
  </si>
  <si>
    <t>Địa chỉ thường trú</t>
  </si>
  <si>
    <t>Diện tích đất thu hồi (m²)</t>
  </si>
  <si>
    <t>Diện tích đất bồi thường (m²)</t>
  </si>
  <si>
    <t>Giá trị bồi thường, hỗ trợ về đất (đ)</t>
  </si>
  <si>
    <t>Giá trị bồi thường, hỗ trợ nhà, vật kiến trúc (đ)</t>
  </si>
  <si>
    <t>Giá trị bồi thường cây trồng (đ)</t>
  </si>
  <si>
    <t>Giá trị về các chính sách hỗ trợ</t>
  </si>
  <si>
    <t>Thưởng di dời</t>
  </si>
  <si>
    <t>Tổng cộng</t>
  </si>
  <si>
    <t>Tổng</t>
  </si>
  <si>
    <t>Đất ở đô thị</t>
  </si>
  <si>
    <t>Đất thủy lợi</t>
  </si>
  <si>
    <t>Đất trồng cây lâu năm</t>
  </si>
  <si>
    <t>Đất trồng cây hàng năm</t>
  </si>
  <si>
    <t>Đất nuôi trồng thủy sản</t>
  </si>
  <si>
    <t>Đất trồng lúa</t>
  </si>
  <si>
    <r>
      <rPr>
        <b/>
        <sz val="12"/>
        <color rgb="FF000000"/>
        <rFont val="Times New Roman"/>
        <family val="1"/>
      </rPr>
      <t>Tổng</t>
    </r>
  </si>
  <si>
    <t>KT. GIÁM ĐỐC
PHÓ GIÁM ĐỐC</t>
  </si>
  <si>
    <t>TRƯỞNG PHÒNG
PHÒNG BỒI THƯỜNG 1</t>
  </si>
  <si>
    <t>PHÓ PHÒNG
PHÒNG BỒI THƯỜNG 1</t>
  </si>
  <si>
    <t>LẬP BIỂU</t>
  </si>
  <si>
    <t>Bùi Duy Long</t>
  </si>
  <si>
    <t>Huỳnh Thanh Tùng</t>
  </si>
  <si>
    <t>Hỗ trợ chuyển đổi nghề nghiệp và tìm kiếm việc làm (đ)</t>
  </si>
  <si>
    <t>Diện tích đất nông nghiệp</t>
  </si>
  <si>
    <t>Dự án Thành phần 1: Bồi thường hỗ trợ tái định cư Đường Hương lộ 2 (đoạn từ quốc lộ 51 đến cao tốc thành phố Hồ Chí Minh – Long Thành – Dầu Giây) đoạn qua xã An Phước</t>
  </si>
  <si>
    <t>Diện tích đất 
phi nông nghiệp</t>
  </si>
  <si>
    <t>Đỗ Minh Tâm</t>
  </si>
  <si>
    <t>CỘNG HOÀ XÃ HỘI CHỦ NGHĨA VIỆT NAM
Độc lập - Tự do - Hạnh phúc</t>
  </si>
  <si>
    <t>Đồng Nai, ngày          tháng         năm 2026</t>
  </si>
  <si>
    <t>Nguyễn Hữu Thọ</t>
  </si>
  <si>
    <t>(Kèm theo Dự thảo phương án ………./DTPA-TTPTQĐ.CNBH-PBT1 ngày …… tháng 8 năm 2026 của của Trung tâm phát triển quỹ đất Chi nhánh Biên Hòa)</t>
  </si>
  <si>
    <t>Hỗ trợ ổn định đời sống (đ)</t>
  </si>
  <si>
    <t>Tỷ lệ diện tích đất nông nghiệp thu hồi</t>
  </si>
  <si>
    <r>
      <t xml:space="preserve">TRUNG TÂM PHÁT TRIỂN QUỸ ĐẤT
THÀNH PHỐ ĐỒNG NAI
</t>
    </r>
    <r>
      <rPr>
        <b/>
        <sz val="12"/>
        <color rgb="FF000000"/>
        <rFont val="Times New Roman"/>
        <family val="1"/>
      </rPr>
      <t>CHI NHÁNH BIÊN HÒA</t>
    </r>
  </si>
  <si>
    <t>BẢNG TỔNG HỢP DỰ THẢO GIÁ TRỊ BỒI THƯỜNG, HỖ TRỢ CỦA CÁC HỘ GIA ĐÌNH, CÁ NHÂN (BỔ SUNG CHÍNH SÁCH HỖ TRỢ ỔN ĐỊNH ĐỜI SỐNG - 64 HỘ)</t>
  </si>
  <si>
    <t>Trần Mỹ Đức</t>
  </si>
  <si>
    <t>30 đường 5, Kp 1, phường Thạnh Mỹ Lợi, quận 2, thành phố Hồ Chí Minh</t>
  </si>
  <si>
    <t>Chu Thị Kim Minh</t>
  </si>
  <si>
    <t>27, Thảo Điền, Thủ Đức, TP. HCM</t>
  </si>
  <si>
    <t>Đinh Thị Ngọc Bích</t>
  </si>
  <si>
    <t>32 Hai  Trưng, phường Bến Nghé, quận 1, thành phố Hồ Chí Minh</t>
  </si>
  <si>
    <t>Hoàng Đức Lợi</t>
  </si>
  <si>
    <t>5ED Trần Nhật Duật, P. Tân Định, Quận 1, TP. Hồ Chí Minh</t>
  </si>
  <si>
    <t>Ngô Minh Hiếu và Lý Thị Bích Phượng</t>
  </si>
  <si>
    <t>37/8 Chấn Hưng, phường 6, quận Tân Bình, thành phố Hồ Chí Minh</t>
  </si>
  <si>
    <t>Hoàng Đức Nhật Minh</t>
  </si>
  <si>
    <t>5Ed Trần Nhật Duật, P. Tân Định, Quận 1, TP. Hồ Chí Minh</t>
  </si>
  <si>
    <t>Nguyễn Thị Hà Phương Hà</t>
  </si>
  <si>
    <t>187/13 Lê Lợi, Phường Vũng Tàu, thành phố Hồ Chí Minh</t>
  </si>
  <si>
    <t>Lê Minh Tuấn và Huỳnh Thị Thảo Vy</t>
  </si>
  <si>
    <t>162/35 B, Phan Đăng Lưu, phường Đức Nhuận, thành phố Hồ Chí Minh</t>
  </si>
  <si>
    <t>Lê Thị Thanh Mai</t>
  </si>
  <si>
    <t>456/18 Tân Sơn Nhì, phường Tân Quý, quận Tân Phú, thành phố Hồ Chí Minh</t>
  </si>
  <si>
    <t>Nguyễn Hồng Sơn</t>
  </si>
  <si>
    <t>174/14 Lý Chính Thắng, phường 07, quận 3, thành phố Hồ Chí Minh</t>
  </si>
  <si>
    <r>
      <rPr>
        <b/>
        <i/>
        <sz val="12"/>
        <rFont val="Times New Roman"/>
        <family val="1"/>
      </rPr>
      <t>Số tiền bằng chữ:</t>
    </r>
    <r>
      <rPr>
        <i/>
        <sz val="12"/>
        <rFont val="Times New Roman"/>
        <family val="1"/>
      </rPr>
      <t xml:space="preserve"> Hai mươi triệu chín không trăm bảy mươi ngàn đồng chẵn./.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</si>
</sst>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1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Calibri"/>
      <family val="2"/>
      <scheme val="minor"/>
    </font>
    <font>
      <sz val="14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right" vertical="center" wrapText="1"/>
    </xf>
    <xf numFmtId="41" fontId="1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807514</xdr:colOff>
      <xdr:row>0</xdr:row>
      <xdr:rowOff>561624</xdr:rowOff>
    </xdr:from>
    <xdr:to>
      <xdr:col>19</xdr:col>
      <xdr:colOff>439652</xdr:colOff>
      <xdr:row>0</xdr:row>
      <xdr:rowOff>561624</xdr:rowOff>
    </xdr:to>
    <xdr:cxnSp macro="">
      <xdr:nvCxnSpPr>
        <xdr:cNvPr id="7" name="Straight Connector 6"/>
        <xdr:cNvCxnSpPr/>
      </xdr:nvCxnSpPr>
      <xdr:spPr>
        <a:xfrm>
          <a:off x="15952264" y="561624"/>
          <a:ext cx="1782067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1286485</xdr:colOff>
      <xdr:row>1</xdr:row>
      <xdr:rowOff>6452</xdr:rowOff>
    </xdr:from>
    <xdr:to>
      <xdr:col>2</xdr:col>
      <xdr:colOff>830036</xdr:colOff>
      <xdr:row>1</xdr:row>
      <xdr:rowOff>6452</xdr:rowOff>
    </xdr:to>
    <xdr:cxnSp macro="">
      <xdr:nvCxnSpPr>
        <xdr:cNvPr id="4" name="Straight Connector 3"/>
        <xdr:cNvCxnSpPr/>
      </xdr:nvCxnSpPr>
      <xdr:spPr>
        <a:xfrm>
          <a:off x="1721914" y="659595"/>
          <a:ext cx="1489372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topLeftCell="C18" zoomScale="70" zoomScaleNormal="70" workbookViewId="0">
      <selection activeCell="O22" sqref="O22"/>
    </sheetView>
  </sheetViews>
  <sheetFormatPr defaultRowHeight="15" x14ac:dyDescent="0.25"/>
  <cols>
    <col min="1" max="1" width="6.42578125" style="1" customWidth="1"/>
    <col min="2" max="2" width="29.140625" style="1" customWidth="1"/>
    <col min="3" max="3" width="39.140625" style="1" customWidth="1"/>
    <col min="4" max="4" width="11.85546875" style="1" customWidth="1"/>
    <col min="5" max="5" width="7.5703125" style="1" customWidth="1"/>
    <col min="6" max="7" width="9" style="1" customWidth="1"/>
    <col min="8" max="8" width="6.7109375" style="1" customWidth="1"/>
    <col min="9" max="9" width="11.7109375" style="1" customWidth="1"/>
    <col min="10" max="10" width="8.42578125" style="1" customWidth="1"/>
    <col min="11" max="11" width="7.7109375" style="1" customWidth="1"/>
    <col min="12" max="12" width="11" style="1" customWidth="1"/>
    <col min="13" max="13" width="7.7109375" style="1" customWidth="1"/>
    <col min="14" max="14" width="15" style="1" customWidth="1"/>
    <col min="15" max="15" width="15.5703125" style="1" customWidth="1"/>
    <col min="16" max="16" width="13.28515625" style="1" customWidth="1"/>
    <col min="17" max="17" width="17.7109375" style="1" customWidth="1"/>
    <col min="18" max="18" width="23" style="1" customWidth="1"/>
    <col min="19" max="19" width="9.140625" style="1" customWidth="1"/>
    <col min="20" max="20" width="17.42578125" style="1" customWidth="1"/>
    <col min="21" max="16384" width="9.140625" style="1"/>
  </cols>
  <sheetData>
    <row r="1" spans="1:20" ht="51.75" customHeight="1" x14ac:dyDescent="0.25">
      <c r="A1" s="25" t="s">
        <v>37</v>
      </c>
      <c r="B1" s="22"/>
      <c r="C1" s="22"/>
      <c r="D1" s="10"/>
      <c r="E1" s="10"/>
      <c r="F1" s="10"/>
      <c r="G1" s="10"/>
      <c r="H1" s="10"/>
      <c r="I1" s="10"/>
      <c r="K1" s="9"/>
      <c r="L1" s="9"/>
      <c r="M1" s="9"/>
      <c r="N1" s="9"/>
      <c r="O1" s="9"/>
      <c r="P1" s="9"/>
      <c r="Q1" s="9"/>
      <c r="R1" s="26" t="s">
        <v>31</v>
      </c>
      <c r="S1" s="24"/>
      <c r="T1" s="24"/>
    </row>
    <row r="2" spans="1:20" ht="15.75" x14ac:dyDescent="0.25">
      <c r="A2" s="24"/>
      <c r="B2" s="24"/>
      <c r="C2" s="24"/>
      <c r="D2" s="9"/>
      <c r="E2" s="9"/>
      <c r="F2" s="9"/>
      <c r="G2" s="9"/>
      <c r="H2" s="9"/>
      <c r="I2" s="9"/>
      <c r="K2" s="11"/>
      <c r="L2" s="11"/>
      <c r="M2" s="11"/>
      <c r="N2" s="11"/>
      <c r="O2" s="11"/>
      <c r="P2" s="11"/>
      <c r="Q2" s="11"/>
      <c r="R2" s="23" t="s">
        <v>32</v>
      </c>
      <c r="S2" s="23"/>
      <c r="T2" s="23"/>
    </row>
    <row r="3" spans="1:20" ht="18.75" x14ac:dyDescent="0.25">
      <c r="A3" s="27" t="s">
        <v>38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5.75" x14ac:dyDescent="0.25">
      <c r="A4" s="22" t="s">
        <v>28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5.75" x14ac:dyDescent="0.25">
      <c r="A5" s="23" t="s">
        <v>34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32.25" customHeight="1" x14ac:dyDescent="0.25">
      <c r="A6" s="20" t="s">
        <v>1</v>
      </c>
      <c r="B6" s="20" t="s">
        <v>2</v>
      </c>
      <c r="C6" s="20" t="s">
        <v>3</v>
      </c>
      <c r="D6" s="20" t="s">
        <v>4</v>
      </c>
      <c r="E6" s="20" t="s">
        <v>5</v>
      </c>
      <c r="F6" s="20"/>
      <c r="G6" s="20"/>
      <c r="H6" s="20"/>
      <c r="I6" s="20"/>
      <c r="J6" s="20"/>
      <c r="K6" s="20"/>
      <c r="L6" s="20"/>
      <c r="M6" s="20"/>
      <c r="N6" s="20" t="s">
        <v>6</v>
      </c>
      <c r="O6" s="20" t="s">
        <v>7</v>
      </c>
      <c r="P6" s="20" t="s">
        <v>8</v>
      </c>
      <c r="Q6" s="20" t="s">
        <v>9</v>
      </c>
      <c r="R6" s="20"/>
      <c r="S6" s="20" t="s">
        <v>10</v>
      </c>
      <c r="T6" s="20" t="s">
        <v>11</v>
      </c>
    </row>
    <row r="7" spans="1:20" ht="39" customHeight="1" x14ac:dyDescent="0.25">
      <c r="A7" s="20"/>
      <c r="B7" s="20"/>
      <c r="C7" s="20"/>
      <c r="D7" s="20"/>
      <c r="E7" s="20" t="s">
        <v>29</v>
      </c>
      <c r="F7" s="20"/>
      <c r="G7" s="20"/>
      <c r="H7" s="20" t="s">
        <v>27</v>
      </c>
      <c r="I7" s="20"/>
      <c r="J7" s="20"/>
      <c r="K7" s="20"/>
      <c r="L7" s="20"/>
      <c r="M7" s="20"/>
      <c r="N7" s="20"/>
      <c r="O7" s="20"/>
      <c r="P7" s="20"/>
      <c r="Q7" s="20" t="s">
        <v>35</v>
      </c>
      <c r="R7" s="20" t="s">
        <v>26</v>
      </c>
      <c r="S7" s="20"/>
      <c r="T7" s="20"/>
    </row>
    <row r="8" spans="1:20" ht="90" customHeight="1" x14ac:dyDescent="0.25">
      <c r="A8" s="20"/>
      <c r="B8" s="20"/>
      <c r="C8" s="20"/>
      <c r="D8" s="20"/>
      <c r="E8" s="12" t="s">
        <v>12</v>
      </c>
      <c r="F8" s="12" t="s">
        <v>13</v>
      </c>
      <c r="G8" s="12" t="s">
        <v>14</v>
      </c>
      <c r="H8" s="12" t="s">
        <v>12</v>
      </c>
      <c r="I8" s="12" t="s">
        <v>36</v>
      </c>
      <c r="J8" s="12" t="s">
        <v>15</v>
      </c>
      <c r="K8" s="12" t="s">
        <v>16</v>
      </c>
      <c r="L8" s="12" t="s">
        <v>17</v>
      </c>
      <c r="M8" s="12" t="s">
        <v>18</v>
      </c>
      <c r="N8" s="20"/>
      <c r="O8" s="20"/>
      <c r="P8" s="20"/>
      <c r="Q8" s="20"/>
      <c r="R8" s="20"/>
      <c r="S8" s="20"/>
      <c r="T8" s="20"/>
    </row>
    <row r="9" spans="1:20" ht="42.75" customHeight="1" x14ac:dyDescent="0.25">
      <c r="A9" s="2">
        <v>1</v>
      </c>
      <c r="B9" s="18" t="s">
        <v>39</v>
      </c>
      <c r="C9" s="18" t="s">
        <v>40</v>
      </c>
      <c r="D9" s="5"/>
      <c r="E9" s="6"/>
      <c r="F9" s="6"/>
      <c r="G9" s="6"/>
      <c r="H9" s="6"/>
      <c r="I9" s="13">
        <v>30.2</v>
      </c>
      <c r="J9" s="6"/>
      <c r="K9" s="6"/>
      <c r="L9" s="6"/>
      <c r="M9" s="6"/>
      <c r="N9" s="6"/>
      <c r="O9" s="4"/>
      <c r="P9" s="4"/>
      <c r="Q9" s="14">
        <f>(19000*30)*6</f>
        <v>3420000</v>
      </c>
      <c r="R9" s="14"/>
      <c r="S9" s="4"/>
      <c r="T9" s="3">
        <f>N9+O9+P9+Q9+R9+S9</f>
        <v>3420000</v>
      </c>
    </row>
    <row r="10" spans="1:20" ht="44.25" customHeight="1" x14ac:dyDescent="0.25">
      <c r="A10" s="2">
        <v>2</v>
      </c>
      <c r="B10" s="18" t="s">
        <v>41</v>
      </c>
      <c r="C10" s="18" t="s">
        <v>42</v>
      </c>
      <c r="D10" s="5"/>
      <c r="E10" s="6"/>
      <c r="F10" s="6"/>
      <c r="G10" s="6"/>
      <c r="H10" s="6"/>
      <c r="I10" s="13">
        <v>36.36</v>
      </c>
      <c r="J10" s="6"/>
      <c r="K10" s="6"/>
      <c r="L10" s="6"/>
      <c r="M10" s="6"/>
      <c r="N10" s="6"/>
      <c r="O10" s="4"/>
      <c r="P10" s="4"/>
      <c r="Q10" s="14">
        <f>(19000*30)*6</f>
        <v>3420000</v>
      </c>
      <c r="R10" s="14"/>
      <c r="S10" s="4"/>
      <c r="T10" s="3">
        <f t="shared" ref="T10:T18" si="0">N10+O10+P10+Q10+R10+S10</f>
        <v>3420000</v>
      </c>
    </row>
    <row r="11" spans="1:20" ht="48.75" customHeight="1" x14ac:dyDescent="0.25">
      <c r="A11" s="2">
        <v>3</v>
      </c>
      <c r="B11" s="18" t="s">
        <v>43</v>
      </c>
      <c r="C11" s="18" t="s">
        <v>44</v>
      </c>
      <c r="D11" s="5"/>
      <c r="E11" s="6"/>
      <c r="F11" s="6"/>
      <c r="G11" s="6"/>
      <c r="H11" s="6"/>
      <c r="I11" s="13">
        <v>100</v>
      </c>
      <c r="J11" s="6"/>
      <c r="K11" s="6"/>
      <c r="L11" s="6"/>
      <c r="M11" s="6"/>
      <c r="N11" s="6"/>
      <c r="O11" s="4"/>
      <c r="P11" s="4"/>
      <c r="Q11" s="14">
        <f>(19000*30)*12</f>
        <v>6840000</v>
      </c>
      <c r="R11" s="14"/>
      <c r="S11" s="4"/>
      <c r="T11" s="3">
        <f t="shared" si="0"/>
        <v>6840000</v>
      </c>
    </row>
    <row r="12" spans="1:20" ht="61.5" customHeight="1" x14ac:dyDescent="0.25">
      <c r="A12" s="2">
        <v>4</v>
      </c>
      <c r="B12" s="18" t="s">
        <v>45</v>
      </c>
      <c r="C12" s="18" t="s">
        <v>46</v>
      </c>
      <c r="D12" s="5"/>
      <c r="E12" s="6"/>
      <c r="F12" s="6"/>
      <c r="G12" s="6"/>
      <c r="H12" s="6"/>
      <c r="I12" s="13">
        <v>0.77</v>
      </c>
      <c r="J12" s="6"/>
      <c r="K12" s="6"/>
      <c r="L12" s="6"/>
      <c r="M12" s="6"/>
      <c r="N12" s="6"/>
      <c r="O12" s="4"/>
      <c r="P12" s="4"/>
      <c r="Q12" s="14">
        <f t="shared" ref="Q12:Q15" si="1">(19000*30)*3</f>
        <v>1710000</v>
      </c>
      <c r="R12" s="14"/>
      <c r="S12" s="4"/>
      <c r="T12" s="3">
        <f t="shared" si="0"/>
        <v>1710000</v>
      </c>
    </row>
    <row r="13" spans="1:20" ht="61.5" customHeight="1" x14ac:dyDescent="0.25">
      <c r="A13" s="2">
        <v>5</v>
      </c>
      <c r="B13" s="18" t="s">
        <v>47</v>
      </c>
      <c r="C13" s="18" t="s">
        <v>48</v>
      </c>
      <c r="D13" s="5"/>
      <c r="E13" s="6"/>
      <c r="F13" s="6"/>
      <c r="G13" s="6"/>
      <c r="H13" s="6"/>
      <c r="I13" s="13">
        <v>0.97</v>
      </c>
      <c r="J13" s="6"/>
      <c r="K13" s="6"/>
      <c r="L13" s="6"/>
      <c r="M13" s="6"/>
      <c r="N13" s="6"/>
      <c r="O13" s="4"/>
      <c r="P13" s="4"/>
      <c r="Q13" s="14">
        <f>(19000*30)*3*2</f>
        <v>3420000</v>
      </c>
      <c r="R13" s="14"/>
      <c r="S13" s="4"/>
      <c r="T13" s="3">
        <f t="shared" si="0"/>
        <v>3420000</v>
      </c>
    </row>
    <row r="14" spans="1:20" ht="59.25" customHeight="1" x14ac:dyDescent="0.25">
      <c r="A14" s="2">
        <v>6</v>
      </c>
      <c r="B14" s="18" t="s">
        <v>49</v>
      </c>
      <c r="C14" s="18" t="s">
        <v>50</v>
      </c>
      <c r="D14" s="5"/>
      <c r="E14" s="6"/>
      <c r="F14" s="6"/>
      <c r="G14" s="6"/>
      <c r="H14" s="6"/>
      <c r="I14" s="13">
        <v>4.63</v>
      </c>
      <c r="J14" s="6"/>
      <c r="K14" s="6"/>
      <c r="L14" s="6"/>
      <c r="M14" s="6"/>
      <c r="N14" s="6"/>
      <c r="O14" s="4"/>
      <c r="P14" s="4"/>
      <c r="Q14" s="14">
        <f t="shared" si="1"/>
        <v>1710000</v>
      </c>
      <c r="R14" s="14"/>
      <c r="S14" s="4"/>
      <c r="T14" s="3">
        <f t="shared" si="0"/>
        <v>1710000</v>
      </c>
    </row>
    <row r="15" spans="1:20" ht="48.75" customHeight="1" x14ac:dyDescent="0.25">
      <c r="A15" s="2">
        <v>7</v>
      </c>
      <c r="B15" s="18" t="s">
        <v>51</v>
      </c>
      <c r="C15" s="18" t="s">
        <v>52</v>
      </c>
      <c r="D15" s="5"/>
      <c r="E15" s="6"/>
      <c r="F15" s="6"/>
      <c r="G15" s="6"/>
      <c r="H15" s="6"/>
      <c r="I15" s="13">
        <v>0.01</v>
      </c>
      <c r="J15" s="6"/>
      <c r="K15" s="6"/>
      <c r="L15" s="6"/>
      <c r="M15" s="6"/>
      <c r="N15" s="6"/>
      <c r="O15" s="4"/>
      <c r="P15" s="4"/>
      <c r="Q15" s="14">
        <f t="shared" si="1"/>
        <v>1710000</v>
      </c>
      <c r="R15" s="14"/>
      <c r="S15" s="4"/>
      <c r="T15" s="3">
        <f t="shared" si="0"/>
        <v>1710000</v>
      </c>
    </row>
    <row r="16" spans="1:20" ht="48.75" customHeight="1" x14ac:dyDescent="0.25">
      <c r="A16" s="2">
        <v>8</v>
      </c>
      <c r="B16" s="18" t="s">
        <v>53</v>
      </c>
      <c r="C16" s="18" t="s">
        <v>54</v>
      </c>
      <c r="D16" s="5"/>
      <c r="E16" s="6"/>
      <c r="F16" s="6"/>
      <c r="G16" s="6"/>
      <c r="H16" s="6"/>
      <c r="I16" s="13">
        <v>24.53</v>
      </c>
      <c r="J16" s="6"/>
      <c r="K16" s="6"/>
      <c r="L16" s="6"/>
      <c r="M16" s="6"/>
      <c r="N16" s="6"/>
      <c r="O16" s="4"/>
      <c r="P16" s="4"/>
      <c r="Q16" s="14">
        <f>(19000*30)*3*2</f>
        <v>3420000</v>
      </c>
      <c r="R16" s="14"/>
      <c r="S16" s="4"/>
      <c r="T16" s="3">
        <f t="shared" si="0"/>
        <v>3420000</v>
      </c>
    </row>
    <row r="17" spans="1:20" ht="54.75" customHeight="1" x14ac:dyDescent="0.25">
      <c r="A17" s="2">
        <v>9</v>
      </c>
      <c r="B17" s="18" t="s">
        <v>55</v>
      </c>
      <c r="C17" s="18" t="s">
        <v>56</v>
      </c>
      <c r="D17" s="5"/>
      <c r="E17" s="6"/>
      <c r="F17" s="6"/>
      <c r="G17" s="6"/>
      <c r="H17" s="6"/>
      <c r="I17" s="13">
        <v>2.38</v>
      </c>
      <c r="J17" s="6"/>
      <c r="K17" s="6"/>
      <c r="L17" s="6"/>
      <c r="M17" s="6"/>
      <c r="N17" s="6"/>
      <c r="O17" s="4"/>
      <c r="P17" s="4"/>
      <c r="Q17" s="14">
        <f>(19000*30)*3</f>
        <v>1710000</v>
      </c>
      <c r="R17" s="14"/>
      <c r="S17" s="4"/>
      <c r="T17" s="3">
        <f t="shared" si="0"/>
        <v>1710000</v>
      </c>
    </row>
    <row r="18" spans="1:20" ht="77.25" customHeight="1" x14ac:dyDescent="0.25">
      <c r="A18" s="2">
        <v>10</v>
      </c>
      <c r="B18" s="18" t="s">
        <v>57</v>
      </c>
      <c r="C18" s="18" t="s">
        <v>58</v>
      </c>
      <c r="D18" s="5"/>
      <c r="E18" s="6"/>
      <c r="F18" s="6"/>
      <c r="G18" s="6"/>
      <c r="H18" s="6"/>
      <c r="I18" s="13">
        <v>10.36</v>
      </c>
      <c r="J18" s="6"/>
      <c r="K18" s="6"/>
      <c r="L18" s="6"/>
      <c r="M18" s="6"/>
      <c r="N18" s="6"/>
      <c r="O18" s="4"/>
      <c r="P18" s="4"/>
      <c r="Q18" s="14">
        <f>(19000*30)*3</f>
        <v>1710000</v>
      </c>
      <c r="R18" s="14"/>
      <c r="S18" s="4"/>
      <c r="T18" s="3">
        <f t="shared" si="0"/>
        <v>1710000</v>
      </c>
    </row>
    <row r="19" spans="1:20" ht="35.25" customHeight="1" x14ac:dyDescent="0.25">
      <c r="A19" s="20" t="s">
        <v>19</v>
      </c>
      <c r="B19" s="20"/>
      <c r="C19" s="2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>
        <f>SUM(Q9:Q18)</f>
        <v>29070000</v>
      </c>
      <c r="R19" s="5">
        <f>SUM(R9:R18)</f>
        <v>0</v>
      </c>
      <c r="S19" s="5">
        <f>SUM(S9:S18)</f>
        <v>0</v>
      </c>
      <c r="T19" s="3">
        <f>SUM(T9:T18)</f>
        <v>29070000</v>
      </c>
    </row>
    <row r="20" spans="1:20" s="7" customFormat="1" ht="26.25" customHeight="1" x14ac:dyDescent="0.25">
      <c r="A20" s="21" t="s">
        <v>59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s="15" customFormat="1" ht="51" customHeight="1" x14ac:dyDescent="0.25">
      <c r="A21" s="19" t="s">
        <v>23</v>
      </c>
      <c r="B21" s="19"/>
      <c r="C21" s="19"/>
      <c r="D21" s="19" t="s">
        <v>22</v>
      </c>
      <c r="E21" s="19"/>
      <c r="F21" s="19"/>
      <c r="G21" s="19"/>
      <c r="H21" s="19"/>
      <c r="I21" s="19"/>
      <c r="J21" s="19"/>
      <c r="K21" s="19"/>
      <c r="L21" s="19" t="s">
        <v>21</v>
      </c>
      <c r="M21" s="19"/>
      <c r="N21" s="19"/>
      <c r="O21" s="19"/>
      <c r="P21" s="19" t="s">
        <v>20</v>
      </c>
      <c r="Q21" s="19"/>
      <c r="R21" s="19"/>
      <c r="S21" s="19"/>
      <c r="T21" s="19"/>
    </row>
    <row r="22" spans="1:20" s="15" customFormat="1" ht="41.2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s="15" customFormat="1" ht="18.75" x14ac:dyDescent="0.25">
      <c r="A23" s="17" t="s">
        <v>0</v>
      </c>
      <c r="C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s="15" customFormat="1" ht="18.75" x14ac:dyDescent="0.25">
      <c r="A24" s="17" t="s">
        <v>0</v>
      </c>
      <c r="C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s="15" customFormat="1" ht="18.75" x14ac:dyDescent="0.25">
      <c r="A25" s="17" t="s">
        <v>0</v>
      </c>
      <c r="C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s="15" customFormat="1" ht="18.75" x14ac:dyDescent="0.25">
      <c r="A26" s="17" t="s">
        <v>0</v>
      </c>
      <c r="C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s="15" customFormat="1" ht="28.5" customHeight="1" x14ac:dyDescent="0.25">
      <c r="A27" s="19" t="s">
        <v>24</v>
      </c>
      <c r="B27" s="19"/>
      <c r="C27" s="19"/>
      <c r="D27" s="19" t="s">
        <v>30</v>
      </c>
      <c r="E27" s="19"/>
      <c r="F27" s="19"/>
      <c r="G27" s="19"/>
      <c r="H27" s="19"/>
      <c r="I27" s="19"/>
      <c r="J27" s="19"/>
      <c r="K27" s="19"/>
      <c r="L27" s="19" t="s">
        <v>25</v>
      </c>
      <c r="M27" s="19"/>
      <c r="N27" s="19"/>
      <c r="O27" s="19"/>
      <c r="P27" s="19" t="s">
        <v>33</v>
      </c>
      <c r="Q27" s="19"/>
      <c r="R27" s="19"/>
      <c r="S27" s="19"/>
      <c r="T27" s="19"/>
    </row>
    <row r="28" spans="1:20" s="8" customFormat="1" ht="18.75" x14ac:dyDescent="0.25"/>
    <row r="29" spans="1:20" s="7" customFormat="1" x14ac:dyDescent="0.25"/>
    <row r="30" spans="1:20" s="7" customFormat="1" x14ac:dyDescent="0.25"/>
    <row r="31" spans="1:20" s="7" customFormat="1" x14ac:dyDescent="0.25"/>
    <row r="32" spans="1:20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</sheetData>
  <mergeCells count="32">
    <mergeCell ref="A2:C2"/>
    <mergeCell ref="R2:T2"/>
    <mergeCell ref="A1:C1"/>
    <mergeCell ref="R1:T1"/>
    <mergeCell ref="A3:T3"/>
    <mergeCell ref="A4:T4"/>
    <mergeCell ref="A5:T5"/>
    <mergeCell ref="T6:T8"/>
    <mergeCell ref="Q7:Q8"/>
    <mergeCell ref="R7:R8"/>
    <mergeCell ref="H7:M7"/>
    <mergeCell ref="A19:C19"/>
    <mergeCell ref="A20:T20"/>
    <mergeCell ref="N6:N8"/>
    <mergeCell ref="O6:O8"/>
    <mergeCell ref="P6:P8"/>
    <mergeCell ref="S6:S8"/>
    <mergeCell ref="E6:M6"/>
    <mergeCell ref="A6:A8"/>
    <mergeCell ref="B6:B8"/>
    <mergeCell ref="C6:C8"/>
    <mergeCell ref="D6:D8"/>
    <mergeCell ref="E7:G7"/>
    <mergeCell ref="Q6:R6"/>
    <mergeCell ref="P27:T27"/>
    <mergeCell ref="L27:O27"/>
    <mergeCell ref="D27:K27"/>
    <mergeCell ref="A27:C27"/>
    <mergeCell ref="P21:T21"/>
    <mergeCell ref="L21:O21"/>
    <mergeCell ref="D21:K21"/>
    <mergeCell ref="A21:C21"/>
  </mergeCells>
  <pageMargins left="0.25" right="0.25" top="0.5" bottom="0.25" header="1" footer="1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2026-06-03T07:30:54Z</dcterms:created>
  <dcterms:modified xsi:type="dcterms:W3CDTF">2026-08-07T07:11:56Z</dcterms:modified>
  <cp:category/>
</cp:coreProperties>
</file>